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resupuesto aprobado 2021" sheetId="1" r:id="rId1"/>
  </sheets>
  <definedNames>
    <definedName name="_xlnm.Print_Area" localSheetId="0">'Presupuesto aprobado 2021'!$A$1:$C$101</definedName>
  </definedNames>
  <calcPr fullCalcOnLoad="1"/>
</workbook>
</file>

<file path=xl/sharedStrings.xml><?xml version="1.0" encoding="utf-8"?>
<sst xmlns="http://schemas.openxmlformats.org/spreadsheetml/2006/main" count="93" uniqueCount="93">
  <si>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</si>
  <si>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</si>
  <si>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</si>
  <si>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</si>
  <si>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</si>
  <si>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</si>
  <si>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</si>
  <si>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</si>
  <si>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</si>
  <si>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</si>
  <si>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</si>
  <si>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</si>
  <si>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</si>
  <si>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</si>
  <si>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</si>
  <si>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</si>
  <si>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</si>
  <si>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</si>
  <si>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</si>
  <si>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</si>
  <si>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</si>
  <si>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</si>
  <si>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</si>
  <si>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</si>
  <si>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</si>
  <si>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</si>
  <si>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</si>
  <si>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</si>
  <si>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</si>
  <si>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</si>
  <si>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</si>
  <si>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</si>
  <si>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</si>
  <si>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</si>
  <si>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</si>
  <si>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</si>
  <si>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</si>
  <si>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</si>
  <si>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</si>
  <si>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</si>
  <si>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</si>
  <si>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</si>
  <si>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</si>
  <si>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</si>
  <si>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</si>
  <si>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</si>
  <si>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</si>
  <si>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</si>
  <si>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</si>
  <si>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</si>
  <si>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</si>
  <si>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</si>
  <si>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</si>
  <si>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</si>
  <si>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</si>
  <si>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</si>
  <si>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</si>
  <si>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</si>
  <si>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</si>
  <si>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</si>
  <si>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</si>
  <si>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</si>
  <si>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</si>
  <si>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</si>
  <si>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</si>
  <si>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</si>
  <si>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</si>
  <si>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</si>
  <si>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</si>
  <si>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</si>
  <si>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</si>
  <si>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</si>
  <si>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</si>
  <si>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</si>
  <si>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</si>
  <si>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</si>
  <si>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</si>
  <si>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</si>
  <si>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</si>
  <si>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Ministerio De Obras Públicas Y Comunicaciones</t>
  </si>
  <si>
    <t xml:space="preserve">Definición de conceptos: </t>
  </si>
  <si>
    <t>Oficina Para El Reordenamiento Del Transporte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</si>
  <si>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</si>
  <si>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</si>
  <si>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</si>
  <si>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</si>
  <si>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</si>
  <si>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</si>
  <si>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Presupuesto Aprobado</t>
  </si>
  <si>
    <t>Presupuesto Modificado</t>
  </si>
  <si>
    <t>2.1.3 - DIETAS Y GASTOS DE REPRESENTACIÓN</t>
  </si>
  <si>
    <t>ENC. INTERINA DIVISION DE PRESUPUESTO                                                            DIRECTOR ADMINISTRATIVO Y FINANCIERO</t>
  </si>
  <si>
    <t xml:space="preserve">           LIC. KENNY M. LOPEZ G.                                                                                         LIC. DOMINGO A. PAULINO 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</si>
</sst>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2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43" fontId="42" fillId="0" borderId="0" xfId="42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42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8" fontId="42" fillId="0" borderId="10" xfId="0" applyNumberFormat="1" applyFont="1" applyBorder="1" applyAlignment="1">
      <alignment vertical="center" wrapText="1"/>
    </xf>
    <xf numFmtId="178" fontId="42" fillId="34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vertical="center" wrapText="1"/>
    </xf>
    <xf numFmtId="178" fontId="42" fillId="0" borderId="0" xfId="0" applyNumberFormat="1" applyFont="1" applyAlignment="1">
      <alignment vertical="center" wrapText="1"/>
    </xf>
    <xf numFmtId="178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7105650" y="190500"/>
          <a:ext cx="10572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219075</xdr:rowOff>
    </xdr:from>
    <xdr:to>
      <xdr:col>0</xdr:col>
      <xdr:colOff>1333500</xdr:colOff>
      <xdr:row>3</xdr:row>
      <xdr:rowOff>161925</xdr:rowOff>
    </xdr:to>
    <xdr:pic>
      <xdr:nvPicPr>
        <xdr:cNvPr id="3" name="Imagen 4" descr="Resultado de imagen para ministerio de obras pÃºblicas y comunicac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19075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0</xdr:row>
      <xdr:rowOff>209550</xdr:rowOff>
    </xdr:from>
    <xdr:to>
      <xdr:col>2</xdr:col>
      <xdr:colOff>514350</xdr:colOff>
      <xdr:row>3</xdr:row>
      <xdr:rowOff>171450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0955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="91" zoomScaleNormal="91" zoomScaleSheetLayoutView="91" zoomScalePageLayoutView="0" workbookViewId="0" topLeftCell="A1">
      <selection activeCell="B105" sqref="B105"/>
    </sheetView>
  </sheetViews>
  <sheetFormatPr defaultColWidth="11.421875" defaultRowHeight="15"/>
  <cols>
    <col min="1" max="1" width="94.7109375" style="0" customWidth="1"/>
    <col min="2" max="2" width="18.421875" style="0" customWidth="1"/>
    <col min="3" max="3" width="15.00390625" style="0" customWidth="1"/>
    <col min="4" max="4" width="11.57421875" style="0" bestFit="1" customWidth="1"/>
  </cols>
  <sheetData>
    <row r="1" spans="1:5" ht="18.75">
      <c r="A1" s="24" t="s">
        <v>79</v>
      </c>
      <c r="B1" s="24"/>
      <c r="C1" s="24"/>
      <c r="E1" s="13"/>
    </row>
    <row r="2" spans="1:5" ht="18.75">
      <c r="A2" s="24" t="s">
        <v>81</v>
      </c>
      <c r="B2" s="24"/>
      <c r="C2" s="24"/>
      <c r="E2" s="14"/>
    </row>
    <row r="3" spans="1:5" ht="18.75">
      <c r="A3" s="24">
        <v>2021</v>
      </c>
      <c r="B3" s="24"/>
      <c r="C3" s="24"/>
      <c r="E3" s="14"/>
    </row>
    <row r="4" spans="1:5" ht="18.75">
      <c r="A4" s="25" t="s">
        <v>84</v>
      </c>
      <c r="B4" s="25"/>
      <c r="C4" s="25"/>
      <c r="E4" s="13"/>
    </row>
    <row r="5" spans="1:5" ht="15">
      <c r="A5" s="26" t="s">
        <v>0</v>
      </c>
      <c r="B5" s="26"/>
      <c r="C5" s="26"/>
      <c r="E5" s="14"/>
    </row>
    <row r="6" ht="15">
      <c r="E6" s="14"/>
    </row>
    <row r="7" spans="1:3" ht="31.5">
      <c r="A7" s="1" t="s">
        <v>1</v>
      </c>
      <c r="B7" s="2" t="s">
        <v>88</v>
      </c>
      <c r="C7" s="2" t="s">
        <v>89</v>
      </c>
    </row>
    <row r="8" spans="1:3" ht="15">
      <c r="A8" s="3" t="s">
        <v>2</v>
      </c>
      <c r="B8" s="4">
        <f>+B9+B15+B25+B35+B51+B61</f>
        <v>5674975615</v>
      </c>
      <c r="C8" s="4"/>
    </row>
    <row r="9" spans="1:3" ht="15">
      <c r="A9" s="5" t="s">
        <v>3</v>
      </c>
      <c r="B9" s="6">
        <f>SUM(B10:B14)</f>
        <v>1096382207</v>
      </c>
      <c r="C9" s="6"/>
    </row>
    <row r="10" spans="1:3" ht="15">
      <c r="A10" s="7" t="s">
        <v>4</v>
      </c>
      <c r="B10" s="15">
        <v>826865471</v>
      </c>
      <c r="C10" s="15"/>
    </row>
    <row r="11" spans="1:3" ht="15">
      <c r="A11" s="7" t="s">
        <v>5</v>
      </c>
      <c r="B11" s="15">
        <v>158769984</v>
      </c>
      <c r="C11" s="15"/>
    </row>
    <row r="12" spans="1:3" ht="15">
      <c r="A12" s="7" t="s">
        <v>90</v>
      </c>
      <c r="B12" s="15">
        <f>0</f>
        <v>0</v>
      </c>
      <c r="C12" s="15"/>
    </row>
    <row r="13" spans="1:3" ht="15">
      <c r="A13" s="7" t="s">
        <v>6</v>
      </c>
      <c r="B13" s="15">
        <f>0</f>
        <v>0</v>
      </c>
      <c r="C13" s="15"/>
    </row>
    <row r="14" spans="1:3" ht="15">
      <c r="A14" s="7" t="s">
        <v>7</v>
      </c>
      <c r="B14" s="15">
        <v>110746752</v>
      </c>
      <c r="C14" s="15"/>
    </row>
    <row r="15" spans="1:3" ht="15">
      <c r="A15" s="5" t="s">
        <v>8</v>
      </c>
      <c r="B15" s="16">
        <f>SUM(B16:B24)</f>
        <v>1768233690</v>
      </c>
      <c r="C15" s="16"/>
    </row>
    <row r="16" spans="1:3" ht="15">
      <c r="A16" s="7" t="s">
        <v>9</v>
      </c>
      <c r="B16" s="15">
        <v>426441222</v>
      </c>
      <c r="C16" s="15"/>
    </row>
    <row r="17" spans="1:3" ht="15">
      <c r="A17" s="7" t="s">
        <v>10</v>
      </c>
      <c r="B17" s="15">
        <f>1500000+500000</f>
        <v>2000000</v>
      </c>
      <c r="C17" s="15"/>
    </row>
    <row r="18" spans="1:3" ht="15">
      <c r="A18" s="7" t="s">
        <v>11</v>
      </c>
      <c r="B18" s="15">
        <v>11923613</v>
      </c>
      <c r="C18" s="15"/>
    </row>
    <row r="19" spans="1:3" ht="18" customHeight="1">
      <c r="A19" s="7" t="s">
        <v>12</v>
      </c>
      <c r="B19" s="15">
        <v>5900000</v>
      </c>
      <c r="C19" s="15"/>
    </row>
    <row r="20" spans="1:3" ht="15">
      <c r="A20" s="7" t="s">
        <v>13</v>
      </c>
      <c r="B20" s="15">
        <v>1000000</v>
      </c>
      <c r="C20" s="15"/>
    </row>
    <row r="21" spans="1:3" ht="15">
      <c r="A21" s="7" t="s">
        <v>14</v>
      </c>
      <c r="B21" s="15">
        <v>156000000</v>
      </c>
      <c r="C21" s="15"/>
    </row>
    <row r="22" spans="1:3" ht="15">
      <c r="A22" s="7" t="s">
        <v>15</v>
      </c>
      <c r="B22" s="15">
        <f>10000000+917000000</f>
        <v>927000000</v>
      </c>
      <c r="C22" s="15"/>
    </row>
    <row r="23" spans="1:3" ht="15">
      <c r="A23" s="7" t="s">
        <v>16</v>
      </c>
      <c r="B23" s="15">
        <f>119000000+115968855</f>
        <v>234968855</v>
      </c>
      <c r="C23" s="15"/>
    </row>
    <row r="24" spans="1:3" ht="15">
      <c r="A24" s="7" t="s">
        <v>17</v>
      </c>
      <c r="B24" s="15">
        <v>3000000</v>
      </c>
      <c r="C24" s="15"/>
    </row>
    <row r="25" spans="1:3" ht="15">
      <c r="A25" s="5" t="s">
        <v>18</v>
      </c>
      <c r="B25" s="16">
        <f>SUM(B26:B34)</f>
        <v>210910593</v>
      </c>
      <c r="C25" s="15"/>
    </row>
    <row r="26" spans="1:3" ht="15">
      <c r="A26" s="7" t="s">
        <v>19</v>
      </c>
      <c r="B26" s="15">
        <v>4100000</v>
      </c>
      <c r="C26" s="15"/>
    </row>
    <row r="27" spans="1:3" ht="15">
      <c r="A27" s="7" t="s">
        <v>20</v>
      </c>
      <c r="B27" s="15">
        <v>4100000</v>
      </c>
      <c r="C27" s="15"/>
    </row>
    <row r="28" spans="1:3" ht="15">
      <c r="A28" s="7" t="s">
        <v>21</v>
      </c>
      <c r="B28" s="15">
        <f>3500000+46000000</f>
        <v>49500000</v>
      </c>
      <c r="C28" s="15"/>
    </row>
    <row r="29" spans="1:3" ht="15">
      <c r="A29" s="7" t="s">
        <v>22</v>
      </c>
      <c r="B29" s="15">
        <f>0</f>
        <v>0</v>
      </c>
      <c r="C29" s="15"/>
    </row>
    <row r="30" spans="1:3" ht="15">
      <c r="A30" s="7" t="s">
        <v>23</v>
      </c>
      <c r="B30" s="15">
        <f>5000000+28000000</f>
        <v>33000000</v>
      </c>
      <c r="C30" s="15"/>
    </row>
    <row r="31" spans="1:3" ht="15">
      <c r="A31" s="7" t="s">
        <v>24</v>
      </c>
      <c r="B31" s="15">
        <v>4500000</v>
      </c>
      <c r="C31" s="15"/>
    </row>
    <row r="32" spans="1:3" ht="15">
      <c r="A32" s="7" t="s">
        <v>25</v>
      </c>
      <c r="B32" s="15">
        <v>36200000</v>
      </c>
      <c r="C32" s="15"/>
    </row>
    <row r="33" spans="1:3" ht="15">
      <c r="A33" s="7" t="s">
        <v>26</v>
      </c>
      <c r="B33" s="15">
        <f>0</f>
        <v>0</v>
      </c>
      <c r="C33" s="15"/>
    </row>
    <row r="34" spans="1:3" ht="15">
      <c r="A34" s="7" t="s">
        <v>27</v>
      </c>
      <c r="B34" s="15">
        <f>49510593+30000000</f>
        <v>79510593</v>
      </c>
      <c r="C34" s="15"/>
    </row>
    <row r="35" spans="1:3" ht="15">
      <c r="A35" s="5" t="s">
        <v>28</v>
      </c>
      <c r="B35" s="16">
        <f>B36+B37+B38+B39+B40+B41+B42</f>
        <v>300000</v>
      </c>
      <c r="C35" s="15"/>
    </row>
    <row r="36" spans="1:3" ht="15">
      <c r="A36" s="7" t="s">
        <v>29</v>
      </c>
      <c r="B36" s="15">
        <f>0</f>
        <v>0</v>
      </c>
      <c r="C36" s="15"/>
    </row>
    <row r="37" spans="1:3" ht="15">
      <c r="A37" s="7" t="s">
        <v>30</v>
      </c>
      <c r="B37" s="15">
        <f>0</f>
        <v>0</v>
      </c>
      <c r="C37" s="15"/>
    </row>
    <row r="38" spans="1:3" ht="15">
      <c r="A38" s="7" t="s">
        <v>31</v>
      </c>
      <c r="B38" s="15">
        <f>0</f>
        <v>0</v>
      </c>
      <c r="C38" s="15"/>
    </row>
    <row r="39" spans="1:3" ht="15">
      <c r="A39" s="7" t="s">
        <v>32</v>
      </c>
      <c r="B39" s="15">
        <f>0</f>
        <v>0</v>
      </c>
      <c r="C39" s="15"/>
    </row>
    <row r="40" spans="1:3" ht="15">
      <c r="A40" s="7" t="s">
        <v>33</v>
      </c>
      <c r="B40" s="15">
        <f>0</f>
        <v>0</v>
      </c>
      <c r="C40" s="15"/>
    </row>
    <row r="41" spans="1:3" ht="15">
      <c r="A41" s="7" t="s">
        <v>34</v>
      </c>
      <c r="B41" s="15">
        <v>300000</v>
      </c>
      <c r="C41" s="15"/>
    </row>
    <row r="42" spans="1:3" ht="15">
      <c r="A42" s="7" t="s">
        <v>35</v>
      </c>
      <c r="B42" s="15">
        <f>0</f>
        <v>0</v>
      </c>
      <c r="C42" s="15"/>
    </row>
    <row r="43" spans="1:3" ht="15">
      <c r="A43" s="5" t="s">
        <v>36</v>
      </c>
      <c r="B43" s="16">
        <f>B44+B45+B46+B47+B48+B49+B50</f>
        <v>0</v>
      </c>
      <c r="C43" s="15"/>
    </row>
    <row r="44" spans="1:3" ht="15">
      <c r="A44" s="7" t="s">
        <v>37</v>
      </c>
      <c r="B44" s="15">
        <f>0</f>
        <v>0</v>
      </c>
      <c r="C44" s="15"/>
    </row>
    <row r="45" spans="1:3" ht="15">
      <c r="A45" s="7" t="s">
        <v>38</v>
      </c>
      <c r="B45" s="15">
        <f>0</f>
        <v>0</v>
      </c>
      <c r="C45" s="15"/>
    </row>
    <row r="46" spans="1:3" ht="15">
      <c r="A46" s="7" t="s">
        <v>39</v>
      </c>
      <c r="B46" s="15">
        <f>0</f>
        <v>0</v>
      </c>
      <c r="C46" s="15"/>
    </row>
    <row r="47" spans="1:3" ht="15">
      <c r="A47" s="7" t="s">
        <v>40</v>
      </c>
      <c r="B47" s="15">
        <f>0</f>
        <v>0</v>
      </c>
      <c r="C47" s="15"/>
    </row>
    <row r="48" spans="1:3" ht="15">
      <c r="A48" s="7" t="s">
        <v>41</v>
      </c>
      <c r="B48" s="15">
        <f>0</f>
        <v>0</v>
      </c>
      <c r="C48" s="15"/>
    </row>
    <row r="49" spans="1:3" ht="15">
      <c r="A49" s="7" t="s">
        <v>42</v>
      </c>
      <c r="B49" s="15">
        <f>0</f>
        <v>0</v>
      </c>
      <c r="C49" s="15"/>
    </row>
    <row r="50" spans="1:3" ht="15">
      <c r="A50" s="7" t="s">
        <v>43</v>
      </c>
      <c r="B50" s="15">
        <f>0</f>
        <v>0</v>
      </c>
      <c r="C50" s="15"/>
    </row>
    <row r="51" spans="1:3" ht="15">
      <c r="A51" s="5" t="s">
        <v>44</v>
      </c>
      <c r="B51" s="16">
        <f>SUM(B52:B60)</f>
        <v>2257950932</v>
      </c>
      <c r="C51" s="15"/>
    </row>
    <row r="52" spans="1:3" ht="15">
      <c r="A52" s="7" t="s">
        <v>45</v>
      </c>
      <c r="B52" s="15">
        <v>22500000</v>
      </c>
      <c r="C52" s="15"/>
    </row>
    <row r="53" spans="1:3" ht="15">
      <c r="A53" s="7" t="s">
        <v>46</v>
      </c>
      <c r="B53" s="15">
        <v>0</v>
      </c>
      <c r="C53" s="15"/>
    </row>
    <row r="54" spans="1:3" ht="15">
      <c r="A54" s="7" t="s">
        <v>47</v>
      </c>
      <c r="B54" s="15">
        <v>1000000</v>
      </c>
      <c r="C54" s="15"/>
    </row>
    <row r="55" spans="1:3" ht="15">
      <c r="A55" s="7" t="s">
        <v>48</v>
      </c>
      <c r="B55" s="15">
        <f>485000000+12000000+1687950932</f>
        <v>2184950932</v>
      </c>
      <c r="C55" s="15"/>
    </row>
    <row r="56" spans="1:3" ht="15">
      <c r="A56" s="7" t="s">
        <v>49</v>
      </c>
      <c r="B56" s="15">
        <f>4500000+33000000</f>
        <v>37500000</v>
      </c>
      <c r="C56" s="15"/>
    </row>
    <row r="57" spans="1:3" ht="15">
      <c r="A57" s="7" t="s">
        <v>50</v>
      </c>
      <c r="B57" s="15">
        <v>1000000</v>
      </c>
      <c r="C57" s="15"/>
    </row>
    <row r="58" spans="1:3" ht="15">
      <c r="A58" s="7" t="s">
        <v>51</v>
      </c>
      <c r="B58" s="15">
        <f>0</f>
        <v>0</v>
      </c>
      <c r="C58" s="15"/>
    </row>
    <row r="59" spans="1:3" ht="15">
      <c r="A59" s="7" t="s">
        <v>52</v>
      </c>
      <c r="B59" s="15">
        <f>10000000</f>
        <v>10000000</v>
      </c>
      <c r="C59" s="15"/>
    </row>
    <row r="60" spans="1:3" ht="15">
      <c r="A60" s="7" t="s">
        <v>53</v>
      </c>
      <c r="B60" s="15">
        <v>1000000</v>
      </c>
      <c r="C60" s="15"/>
    </row>
    <row r="61" spans="1:3" ht="15">
      <c r="A61" s="5" t="s">
        <v>54</v>
      </c>
      <c r="B61" s="16">
        <f>SUM(B62:B65)</f>
        <v>341198193</v>
      </c>
      <c r="C61" s="15"/>
    </row>
    <row r="62" spans="1:3" ht="15">
      <c r="A62" s="7" t="s">
        <v>55</v>
      </c>
      <c r="B62" s="15">
        <v>5000000</v>
      </c>
      <c r="C62" s="15"/>
    </row>
    <row r="63" spans="1:3" ht="15">
      <c r="A63" s="7" t="s">
        <v>56</v>
      </c>
      <c r="B63" s="15">
        <f>12000000+324198193</f>
        <v>336198193</v>
      </c>
      <c r="C63" s="15"/>
    </row>
    <row r="64" spans="1:3" ht="15">
      <c r="A64" s="7" t="s">
        <v>57</v>
      </c>
      <c r="B64" s="15">
        <f>0</f>
        <v>0</v>
      </c>
      <c r="C64" s="15"/>
    </row>
    <row r="65" spans="1:3" ht="15">
      <c r="A65" s="7" t="s">
        <v>58</v>
      </c>
      <c r="B65" s="15">
        <f>0</f>
        <v>0</v>
      </c>
      <c r="C65" s="15"/>
    </row>
    <row r="66" spans="1:3" ht="15">
      <c r="A66" s="5" t="s">
        <v>59</v>
      </c>
      <c r="B66" s="16">
        <f>B67+B68</f>
        <v>0</v>
      </c>
      <c r="C66" s="15"/>
    </row>
    <row r="67" spans="1:3" ht="15">
      <c r="A67" s="7" t="s">
        <v>60</v>
      </c>
      <c r="B67" s="15">
        <f>0</f>
        <v>0</v>
      </c>
      <c r="C67" s="15"/>
    </row>
    <row r="68" spans="1:3" ht="15">
      <c r="A68" s="7" t="s">
        <v>61</v>
      </c>
      <c r="B68" s="15">
        <f>0</f>
        <v>0</v>
      </c>
      <c r="C68" s="15"/>
    </row>
    <row r="69" spans="1:3" ht="15">
      <c r="A69" s="5" t="s">
        <v>62</v>
      </c>
      <c r="B69" s="16">
        <f>B70+B71+B72</f>
        <v>0</v>
      </c>
      <c r="C69" s="15"/>
    </row>
    <row r="70" spans="1:3" ht="15">
      <c r="A70" s="7" t="s">
        <v>63</v>
      </c>
      <c r="B70" s="15">
        <f>0</f>
        <v>0</v>
      </c>
      <c r="C70" s="15"/>
    </row>
    <row r="71" spans="1:3" ht="15">
      <c r="A71" s="7" t="s">
        <v>64</v>
      </c>
      <c r="B71" s="15">
        <f>0</f>
        <v>0</v>
      </c>
      <c r="C71" s="15"/>
    </row>
    <row r="72" spans="1:3" ht="15">
      <c r="A72" s="7" t="s">
        <v>65</v>
      </c>
      <c r="B72" s="15">
        <f>0</f>
        <v>0</v>
      </c>
      <c r="C72" s="15"/>
    </row>
    <row r="73" spans="1:3" ht="15">
      <c r="A73" s="8" t="s">
        <v>66</v>
      </c>
      <c r="B73" s="11">
        <f>+B8</f>
        <v>5674975615</v>
      </c>
      <c r="C73" s="11"/>
    </row>
    <row r="74" spans="1:2" ht="15">
      <c r="A74" s="9"/>
      <c r="B74" s="15"/>
    </row>
    <row r="75" spans="1:3" ht="15">
      <c r="A75" s="3" t="s">
        <v>67</v>
      </c>
      <c r="B75" s="10">
        <f>+B79</f>
        <v>0</v>
      </c>
      <c r="C75" s="10"/>
    </row>
    <row r="76" spans="1:2" ht="15">
      <c r="A76" s="5" t="s">
        <v>68</v>
      </c>
      <c r="B76" s="16">
        <f>B77+B78</f>
        <v>0</v>
      </c>
    </row>
    <row r="77" spans="1:2" ht="15">
      <c r="A77" s="7" t="s">
        <v>69</v>
      </c>
      <c r="B77" s="15">
        <f>0</f>
        <v>0</v>
      </c>
    </row>
    <row r="78" spans="1:2" ht="15">
      <c r="A78" s="7" t="s">
        <v>70</v>
      </c>
      <c r="B78" s="15">
        <f>0</f>
        <v>0</v>
      </c>
    </row>
    <row r="79" spans="1:2" ht="15">
      <c r="A79" s="5" t="s">
        <v>71</v>
      </c>
      <c r="B79" s="16">
        <f>B80+B81</f>
        <v>0</v>
      </c>
    </row>
    <row r="80" spans="1:2" ht="15">
      <c r="A80" s="7" t="s">
        <v>72</v>
      </c>
      <c r="B80" s="15">
        <v>0</v>
      </c>
    </row>
    <row r="81" spans="1:2" ht="15">
      <c r="A81" s="7" t="s">
        <v>73</v>
      </c>
      <c r="B81" s="15">
        <f>0</f>
        <v>0</v>
      </c>
    </row>
    <row r="82" spans="1:2" ht="15">
      <c r="A82" s="5" t="s">
        <v>74</v>
      </c>
      <c r="B82" s="16">
        <f>B83</f>
        <v>0</v>
      </c>
    </row>
    <row r="83" spans="1:2" ht="15">
      <c r="A83" s="7" t="s">
        <v>75</v>
      </c>
      <c r="B83" s="15">
        <f>0</f>
        <v>0</v>
      </c>
    </row>
    <row r="84" spans="1:3" ht="15">
      <c r="A84" s="8" t="s">
        <v>76</v>
      </c>
      <c r="B84" s="11">
        <f>+B75</f>
        <v>0</v>
      </c>
      <c r="C84" s="11"/>
    </row>
    <row r="86" spans="1:3" ht="15.75">
      <c r="A86" s="12" t="s">
        <v>77</v>
      </c>
      <c r="B86" s="17">
        <f>+B84+B73</f>
        <v>5674975615</v>
      </c>
      <c r="C86" s="17"/>
    </row>
    <row r="87" ht="15">
      <c r="A87" t="s">
        <v>78</v>
      </c>
    </row>
    <row r="89" ht="18.75">
      <c r="A89" s="13" t="s">
        <v>80</v>
      </c>
    </row>
    <row r="90" ht="15">
      <c r="A90" s="14" t="s">
        <v>82</v>
      </c>
    </row>
    <row r="91" ht="30">
      <c r="A91" s="18" t="s">
        <v>83</v>
      </c>
    </row>
    <row r="92" ht="18.75">
      <c r="A92" s="13" t="s">
        <v>85</v>
      </c>
    </row>
    <row r="93" ht="15">
      <c r="A93" s="14" t="s">
        <v>86</v>
      </c>
    </row>
    <row r="94" ht="15">
      <c r="A94" s="14" t="s">
        <v>87</v>
      </c>
    </row>
    <row r="95" ht="15">
      <c r="A95" s="14"/>
    </row>
    <row r="96" ht="15">
      <c r="A96" s="14"/>
    </row>
    <row r="97" ht="15">
      <c r="A97" s="14"/>
    </row>
    <row r="98" ht="15">
      <c r="A98" s="14"/>
    </row>
    <row r="100" spans="1:8" ht="17.25">
      <c r="A100" s="20" t="s">
        <v>92</v>
      </c>
      <c r="B100" s="21"/>
      <c r="C100" s="19"/>
      <c r="D100" s="19"/>
      <c r="E100" s="19"/>
      <c r="F100" s="19"/>
      <c r="G100" s="19"/>
      <c r="H100" s="19"/>
    </row>
    <row r="101" spans="1:2" ht="17.25">
      <c r="A101" s="22" t="s">
        <v>91</v>
      </c>
      <c r="B101" s="23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45" right="0.45" top="0.75" bottom="0.75" header="0.3" footer="0.3"/>
  <pageSetup fitToHeight="0" fitToWidth="0" horizontalDpi="600" verticalDpi="600" orientation="portrait" scale="70" r:id="rId2"/>
  <headerFooter>
    <oddFooter>&amp;R&amp;P/&amp;N
&amp;D</oddFooter>
  </headerFooter>
  <ignoredErrors>
    <ignoredError sqref="B35 B43 B25 B29 B69 B66 B8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de Jesus Hernandez Reynoso</dc:creator>
  <cp:keywords/>
  <dc:description/>
  <cp:lastModifiedBy>Kenny Mercedes López Guzmán</cp:lastModifiedBy>
  <cp:lastPrinted>2021-01-07T13:11:07Z</cp:lastPrinted>
  <dcterms:created xsi:type="dcterms:W3CDTF">2019-02-04T19:33:43Z</dcterms:created>
  <dcterms:modified xsi:type="dcterms:W3CDTF">2021-01-07T13:11:10Z</dcterms:modified>
  <cp:category/>
  <cp:version/>
  <cp:contentType/>
  <cp:contentStatus/>
</cp:coreProperties>
</file>